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214自動車・水素産業振興課\2026年度（令和8年度）一時利用★★★★\F_自動車（先進）\F7_FCV\F702_FCトラック\05_燃料費補助\"/>
    </mc:Choice>
  </mc:AlternateContent>
  <xr:revisionPtr revIDLastSave="0" documentId="13_ncr:1_{122A9636-D522-4570-8F5D-D0D5DB7A7B59}" xr6:coauthVersionLast="47" xr6:coauthVersionMax="47" xr10:uidLastSave="{00000000-0000-0000-0000-000000000000}"/>
  <bookViews>
    <workbookView xWindow="-4170" yWindow="-16320" windowWidth="29040" windowHeight="15840" xr2:uid="{00000000-000D-0000-FFFF-FFFF00000000}"/>
  </bookViews>
  <sheets>
    <sheet name="★交付請求額の計算" sheetId="12" r:id="rId1"/>
    <sheet name="作成例" sheetId="16" r:id="rId2"/>
    <sheet name="R8年4月" sheetId="13" r:id="rId3"/>
    <sheet name="R8年5月" sheetId="14" r:id="rId4"/>
    <sheet name="R8年6月" sheetId="15" r:id="rId5"/>
    <sheet name="R8年7月" sheetId="1" r:id="rId6"/>
    <sheet name="R8年8月" sheetId="3" r:id="rId7"/>
    <sheet name="R8年9月" sheetId="4" r:id="rId8"/>
    <sheet name="R8年10月" sheetId="6" r:id="rId9"/>
    <sheet name="R8年11月" sheetId="7" r:id="rId10"/>
    <sheet name="R8年12月" sheetId="8" r:id="rId11"/>
    <sheet name="R9年1月" sheetId="9" r:id="rId12"/>
    <sheet name="R9年2月" sheetId="10" r:id="rId13"/>
    <sheet name="R9年3月" sheetId="11" r:id="rId14"/>
  </sheets>
  <definedNames>
    <definedName name="_xlnm._FilterDatabase" localSheetId="8" hidden="1">'R8年10月'!$A$3:$F$35</definedName>
    <definedName name="_xlnm._FilterDatabase" localSheetId="9" hidden="1">'R8年11月'!$A$3:$F$34</definedName>
    <definedName name="_xlnm._FilterDatabase" localSheetId="10" hidden="1">'R8年12月'!$A$3:$F$35</definedName>
    <definedName name="_xlnm._FilterDatabase" localSheetId="2" hidden="1">'R8年4月'!$A$3:$F$34</definedName>
    <definedName name="_xlnm._FilterDatabase" localSheetId="3" hidden="1">'R8年5月'!$A$3:$F$35</definedName>
    <definedName name="_xlnm._FilterDatabase" localSheetId="4" hidden="1">'R8年6月'!$A$3:$F$34</definedName>
    <definedName name="_xlnm._FilterDatabase" localSheetId="5" hidden="1">'R8年7月'!$A$3:$F$35</definedName>
    <definedName name="_xlnm._FilterDatabase" localSheetId="6" hidden="1">'R8年8月'!$A$3:$F$35</definedName>
    <definedName name="_xlnm._FilterDatabase" localSheetId="7" hidden="1">'R8年9月'!$A$3:$F$34</definedName>
    <definedName name="_xlnm._FilterDatabase" localSheetId="11" hidden="1">'R9年1月'!$A$3:$F$35</definedName>
    <definedName name="_xlnm._FilterDatabase" localSheetId="12" hidden="1">'R9年2月'!$A$3:$F$32</definedName>
    <definedName name="_xlnm._FilterDatabase" localSheetId="13" hidden="1">'R9年3月'!$A$3:$F$35</definedName>
    <definedName name="_xlnm._FilterDatabase" localSheetId="1" hidden="1">作成例!$A$3:$F$34</definedName>
    <definedName name="_xlnm.Print_Area" localSheetId="8">'R8年10月'!$A$1:$F$39</definedName>
    <definedName name="_xlnm.Print_Area" localSheetId="9">'R8年11月'!$A$1:$F$38</definedName>
    <definedName name="_xlnm.Print_Area" localSheetId="10">'R8年12月'!$A$1:$F$39</definedName>
    <definedName name="_xlnm.Print_Area" localSheetId="2">'R8年4月'!$A$1:$F$38</definedName>
    <definedName name="_xlnm.Print_Area" localSheetId="3">'R8年5月'!$A$1:$F$39</definedName>
    <definedName name="_xlnm.Print_Area" localSheetId="4">'R8年6月'!$A$1:$F$38</definedName>
    <definedName name="_xlnm.Print_Area" localSheetId="5">'R8年7月'!$A$1:$F$39</definedName>
    <definedName name="_xlnm.Print_Area" localSheetId="6">'R8年8月'!$A$1:$F$39</definedName>
    <definedName name="_xlnm.Print_Area" localSheetId="7">'R8年9月'!$A$1:$F$38</definedName>
    <definedName name="_xlnm.Print_Area" localSheetId="11">'R9年1月'!$A$1:$F$39</definedName>
    <definedName name="_xlnm.Print_Area" localSheetId="12">'R9年2月'!$A$1:$F$36</definedName>
    <definedName name="_xlnm.Print_Area" localSheetId="13">'R9年3月'!$A$1:$F$39</definedName>
    <definedName name="_xlnm.Print_Area" localSheetId="1">作成例!$A$1:$F$38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1" l="1"/>
  <c r="E37" i="16" l="1"/>
  <c r="F19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35" i="11"/>
  <c r="F35" i="9"/>
  <c r="F35" i="8"/>
  <c r="F35" i="6"/>
  <c r="F35" i="3"/>
  <c r="F35" i="1"/>
  <c r="F3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5" i="14"/>
  <c r="F5" i="15"/>
  <c r="F5" i="1"/>
  <c r="F5" i="3"/>
  <c r="F5" i="4"/>
  <c r="F5" i="6"/>
  <c r="F5" i="7"/>
  <c r="F5" i="8"/>
  <c r="F5" i="9"/>
  <c r="F5" i="10"/>
  <c r="F5" i="11"/>
  <c r="F5" i="13"/>
  <c r="F37" i="16" l="1"/>
  <c r="F38" i="11" l="1"/>
  <c r="C17" i="12" s="1"/>
  <c r="F35" i="10" l="1"/>
  <c r="E35" i="10"/>
  <c r="F38" i="1"/>
  <c r="C9" i="12" s="1"/>
  <c r="E38" i="1"/>
  <c r="D9" i="12" s="1"/>
  <c r="E37" i="15"/>
  <c r="D8" i="12" s="1"/>
  <c r="F37" i="15"/>
  <c r="C8" i="12" s="1"/>
  <c r="E38" i="14"/>
  <c r="D7" i="12" s="1"/>
  <c r="E37" i="13"/>
  <c r="D6" i="12" s="1"/>
  <c r="F37" i="13" l="1"/>
  <c r="C6" i="12" s="1"/>
  <c r="F38" i="14"/>
  <c r="C7" i="12" s="1"/>
  <c r="D17" i="12"/>
  <c r="D16" i="12"/>
  <c r="E38" i="9"/>
  <c r="D15" i="12" s="1"/>
  <c r="F38" i="9"/>
  <c r="C15" i="12" s="1"/>
  <c r="E38" i="8"/>
  <c r="D14" i="12" s="1"/>
  <c r="F38" i="8"/>
  <c r="C14" i="12" s="1"/>
  <c r="E37" i="7"/>
  <c r="D13" i="12" s="1"/>
  <c r="F37" i="7"/>
  <c r="C13" i="12" s="1"/>
  <c r="E38" i="6"/>
  <c r="D12" i="12" s="1"/>
  <c r="F38" i="6"/>
  <c r="C12" i="12" s="1"/>
  <c r="E37" i="4"/>
  <c r="D11" i="12" s="1"/>
  <c r="E38" i="3"/>
  <c r="D10" i="12" s="1"/>
  <c r="F38" i="3"/>
  <c r="C10" i="12" s="1"/>
  <c r="D18" i="12" l="1"/>
  <c r="C16" i="12"/>
  <c r="F37" i="4"/>
  <c r="C11" i="12" s="1"/>
  <c r="C18" i="12" s="1"/>
  <c r="C22" i="12" l="1"/>
  <c r="F23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自動車・水素産業振興課　三浦</author>
  </authors>
  <commentList>
    <comment ref="B7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領収書（納品書）記載の時刻を正確に入力してください。</t>
        </r>
      </text>
    </comment>
    <comment ref="A1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同日に複数回充填した場合は、行を挿入し、領収書（納品書）ごとに入力してください。</t>
        </r>
      </text>
    </comment>
    <comment ref="F19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行を挿入した場合、上セルの数式をコピーしてください。</t>
        </r>
      </text>
    </comment>
  </commentList>
</comments>
</file>

<file path=xl/sharedStrings.xml><?xml version="1.0" encoding="utf-8"?>
<sst xmlns="http://schemas.openxmlformats.org/spreadsheetml/2006/main" count="285" uniqueCount="64">
  <si>
    <t>充填日</t>
    <rPh sb="0" eb="3">
      <t>ジュウテンビ</t>
    </rPh>
    <phoneticPr fontId="2"/>
  </si>
  <si>
    <t>ST名</t>
    <rPh sb="2" eb="3">
      <t>メイ</t>
    </rPh>
    <phoneticPr fontId="2"/>
  </si>
  <si>
    <t>充填量</t>
    <rPh sb="0" eb="3">
      <t>ジュウテンリョウ</t>
    </rPh>
    <phoneticPr fontId="2"/>
  </si>
  <si>
    <t>充填時間</t>
    <rPh sb="0" eb="4">
      <t>ジュウテンジカン</t>
    </rPh>
    <phoneticPr fontId="2"/>
  </si>
  <si>
    <t>水素燃料代</t>
    <rPh sb="0" eb="2">
      <t>スイソ</t>
    </rPh>
    <rPh sb="2" eb="5">
      <t>ネンリョウダイ</t>
    </rPh>
    <phoneticPr fontId="2"/>
  </si>
  <si>
    <t>水素燃料代(a×b)</t>
    <rPh sb="0" eb="2">
      <t>スイソ</t>
    </rPh>
    <rPh sb="2" eb="5">
      <t>ネンリョウダイ</t>
    </rPh>
    <phoneticPr fontId="2"/>
  </si>
  <si>
    <t>記入例</t>
    <rPh sb="0" eb="3">
      <t>キニュウレイ</t>
    </rPh>
    <phoneticPr fontId="2"/>
  </si>
  <si>
    <t>充填量(b)</t>
    <rPh sb="0" eb="3">
      <t>ジュウテンリョウ</t>
    </rPh>
    <phoneticPr fontId="2"/>
  </si>
  <si>
    <t>ENEOS伊都</t>
    <rPh sb="5" eb="7">
      <t>イト</t>
    </rPh>
    <phoneticPr fontId="2"/>
  </si>
  <si>
    <t>ENEOS太宰府</t>
    <rPh sb="5" eb="8">
      <t>ダザイフ</t>
    </rPh>
    <phoneticPr fontId="2"/>
  </si>
  <si>
    <t>福岡市</t>
    <rPh sb="0" eb="3">
      <t>フクオカシ</t>
    </rPh>
    <phoneticPr fontId="2"/>
  </si>
  <si>
    <t>ENEOS古賀</t>
    <rPh sb="5" eb="7">
      <t>コガ</t>
    </rPh>
    <phoneticPr fontId="2"/>
  </si>
  <si>
    <t>宮田</t>
    <rPh sb="0" eb="2">
      <t>ミヤタ</t>
    </rPh>
    <phoneticPr fontId="2"/>
  </si>
  <si>
    <t>久留米</t>
    <rPh sb="0" eb="3">
      <t>クルメ</t>
    </rPh>
    <phoneticPr fontId="2"/>
  </si>
  <si>
    <t>7月合計</t>
    <rPh sb="1" eb="2">
      <t>ガツ</t>
    </rPh>
    <rPh sb="2" eb="4">
      <t>ゴウケイ</t>
    </rPh>
    <phoneticPr fontId="2"/>
  </si>
  <si>
    <t>8月合計</t>
    <rPh sb="1" eb="2">
      <t>ガツ</t>
    </rPh>
    <rPh sb="2" eb="4">
      <t>ゴウケイ</t>
    </rPh>
    <phoneticPr fontId="2"/>
  </si>
  <si>
    <t>９月合計</t>
    <rPh sb="1" eb="2">
      <t>ガツ</t>
    </rPh>
    <rPh sb="2" eb="4">
      <t>ゴウケイ</t>
    </rPh>
    <phoneticPr fontId="2"/>
  </si>
  <si>
    <t>10月合計</t>
    <rPh sb="2" eb="3">
      <t>ガツ</t>
    </rPh>
    <rPh sb="3" eb="5">
      <t>ゴウケイ</t>
    </rPh>
    <phoneticPr fontId="2"/>
  </si>
  <si>
    <t>11月合計</t>
    <rPh sb="2" eb="3">
      <t>ガツ</t>
    </rPh>
    <rPh sb="3" eb="5">
      <t>ゴウケイ</t>
    </rPh>
    <phoneticPr fontId="2"/>
  </si>
  <si>
    <t>12月合計</t>
    <rPh sb="2" eb="3">
      <t>ガツ</t>
    </rPh>
    <rPh sb="3" eb="5">
      <t>ゴウケイ</t>
    </rPh>
    <phoneticPr fontId="2"/>
  </si>
  <si>
    <t>1月合計</t>
    <rPh sb="1" eb="2">
      <t>ガツ</t>
    </rPh>
    <rPh sb="2" eb="4">
      <t>ゴウケイ</t>
    </rPh>
    <phoneticPr fontId="2"/>
  </si>
  <si>
    <t>3月合計</t>
    <rPh sb="1" eb="2">
      <t>ガツ</t>
    </rPh>
    <rPh sb="2" eb="4">
      <t>ゴウケイ</t>
    </rPh>
    <phoneticPr fontId="2"/>
  </si>
  <si>
    <t>年間合計</t>
    <rPh sb="0" eb="2">
      <t>ネンカン</t>
    </rPh>
    <rPh sb="2" eb="4">
      <t>ゴウケイ</t>
    </rPh>
    <phoneticPr fontId="2"/>
  </si>
  <si>
    <t>2月合計</t>
    <rPh sb="1" eb="2">
      <t>ガツ</t>
    </rPh>
    <rPh sb="2" eb="4">
      <t>ゴウケイ</t>
    </rPh>
    <phoneticPr fontId="2"/>
  </si>
  <si>
    <t>4月合計</t>
    <rPh sb="1" eb="2">
      <t>ガツ</t>
    </rPh>
    <rPh sb="2" eb="4">
      <t>ゴウケイ</t>
    </rPh>
    <phoneticPr fontId="2"/>
  </si>
  <si>
    <t>5月合計</t>
    <rPh sb="1" eb="2">
      <t>ガツ</t>
    </rPh>
    <rPh sb="2" eb="4">
      <t>ゴウケイ</t>
    </rPh>
    <phoneticPr fontId="2"/>
  </si>
  <si>
    <t>6月合計</t>
    <rPh sb="1" eb="2">
      <t>ガツ</t>
    </rPh>
    <rPh sb="2" eb="4">
      <t>ゴウケイ</t>
    </rPh>
    <phoneticPr fontId="2"/>
  </si>
  <si>
    <t>●●●●円</t>
    <rPh sb="4" eb="5">
      <t>エン</t>
    </rPh>
    <phoneticPr fontId="2"/>
  </si>
  <si>
    <t>●●水素ステーション</t>
    <rPh sb="2" eb="4">
      <t>スイソ</t>
    </rPh>
    <phoneticPr fontId="2"/>
  </si>
  <si>
    <t>作成例</t>
    <rPh sb="0" eb="2">
      <t>サクセイ</t>
    </rPh>
    <rPh sb="2" eb="3">
      <t>レイ</t>
    </rPh>
    <phoneticPr fontId="2"/>
  </si>
  <si>
    <t>水素価格/kg(税込)(a)</t>
    <rPh sb="0" eb="2">
      <t>スイソ</t>
    </rPh>
    <rPh sb="2" eb="4">
      <t>カカク</t>
    </rPh>
    <rPh sb="8" eb="10">
      <t>ゼイコ</t>
    </rPh>
    <phoneticPr fontId="2"/>
  </si>
  <si>
    <t>水素燃料代実績
（税込）</t>
    <rPh sb="0" eb="2">
      <t>スイソ</t>
    </rPh>
    <rPh sb="2" eb="5">
      <t>ネンリョウダイ</t>
    </rPh>
    <rPh sb="5" eb="7">
      <t>ジッセキ</t>
    </rPh>
    <rPh sb="9" eb="11">
      <t>ゼイコ</t>
    </rPh>
    <phoneticPr fontId="2"/>
  </si>
  <si>
    <t>充填量実績</t>
    <rPh sb="0" eb="3">
      <t>ジュウテンリョウ</t>
    </rPh>
    <rPh sb="3" eb="5">
      <t>ジッセキ</t>
    </rPh>
    <phoneticPr fontId="2"/>
  </si>
  <si>
    <t>=</t>
    <phoneticPr fontId="2"/>
  </si>
  <si>
    <t>=A</t>
    <phoneticPr fontId="2"/>
  </si>
  <si>
    <t>=B</t>
    <phoneticPr fontId="2"/>
  </si>
  <si>
    <t>水素価格/kg(税込)(a)</t>
    <rPh sb="0" eb="2">
      <t>スイソ</t>
    </rPh>
    <rPh sb="2" eb="4">
      <t>カカク</t>
    </rPh>
    <phoneticPr fontId="2"/>
  </si>
  <si>
    <t>ENEOS空港</t>
    <rPh sb="5" eb="7">
      <t>クウコウ</t>
    </rPh>
    <phoneticPr fontId="2"/>
  </si>
  <si>
    <t>交付請求額＝｛A-（B×638）｝÷1.1</t>
    <rPh sb="0" eb="2">
      <t>コウフ</t>
    </rPh>
    <rPh sb="2" eb="5">
      <t>セイキュウガク</t>
    </rPh>
    <phoneticPr fontId="2"/>
  </si>
  <si>
    <t>R8.4</t>
    <phoneticPr fontId="2"/>
  </si>
  <si>
    <t>R8.5</t>
  </si>
  <si>
    <t>R8.6</t>
  </si>
  <si>
    <t>R8.7</t>
  </si>
  <si>
    <t>R8.8</t>
  </si>
  <si>
    <t>R8.9</t>
  </si>
  <si>
    <t>R8.10</t>
  </si>
  <si>
    <t>R8.11</t>
  </si>
  <si>
    <t>R8.12</t>
  </si>
  <si>
    <t>R9.1</t>
    <phoneticPr fontId="2"/>
  </si>
  <si>
    <t>R9.2</t>
  </si>
  <si>
    <t>R9.3</t>
  </si>
  <si>
    <t>福岡県水素グリーン成長戦略会議
令和8年度福岡県FC商用車の運行に係る水素燃料代補助金
水素充填実績報告</t>
    <phoneticPr fontId="2"/>
  </si>
  <si>
    <t>令和9年3月</t>
    <rPh sb="0" eb="2">
      <t>レイワ</t>
    </rPh>
    <rPh sb="3" eb="4">
      <t>ネン</t>
    </rPh>
    <rPh sb="5" eb="6">
      <t>ガツ</t>
    </rPh>
    <phoneticPr fontId="2"/>
  </si>
  <si>
    <t>令和9年2月</t>
    <rPh sb="0" eb="2">
      <t>レイワ</t>
    </rPh>
    <rPh sb="3" eb="4">
      <t>ネン</t>
    </rPh>
    <rPh sb="5" eb="6">
      <t>ガツ</t>
    </rPh>
    <phoneticPr fontId="2"/>
  </si>
  <si>
    <t>令和9年1月</t>
    <rPh sb="0" eb="2">
      <t>レイワ</t>
    </rPh>
    <rPh sb="3" eb="4">
      <t>ネン</t>
    </rPh>
    <rPh sb="5" eb="6">
      <t>ガツ</t>
    </rPh>
    <phoneticPr fontId="2"/>
  </si>
  <si>
    <t>令和8年12月</t>
    <rPh sb="0" eb="2">
      <t>レイワ</t>
    </rPh>
    <rPh sb="3" eb="4">
      <t>ネン</t>
    </rPh>
    <rPh sb="6" eb="7">
      <t>ガツ</t>
    </rPh>
    <phoneticPr fontId="2"/>
  </si>
  <si>
    <t>令和8年11月</t>
    <rPh sb="0" eb="2">
      <t>レイワ</t>
    </rPh>
    <rPh sb="3" eb="4">
      <t>ネン</t>
    </rPh>
    <rPh sb="6" eb="7">
      <t>ガツ</t>
    </rPh>
    <phoneticPr fontId="2"/>
  </si>
  <si>
    <t>令和8年10月</t>
    <rPh sb="0" eb="2">
      <t>レイワ</t>
    </rPh>
    <rPh sb="3" eb="4">
      <t>ネン</t>
    </rPh>
    <rPh sb="6" eb="7">
      <t>ガツ</t>
    </rPh>
    <phoneticPr fontId="2"/>
  </si>
  <si>
    <t>令和8年9月</t>
    <rPh sb="0" eb="2">
      <t>レイワ</t>
    </rPh>
    <rPh sb="3" eb="4">
      <t>ネン</t>
    </rPh>
    <rPh sb="5" eb="6">
      <t>ガツ</t>
    </rPh>
    <phoneticPr fontId="2"/>
  </si>
  <si>
    <t>令和8年8月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</si>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</sst>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&quot;kg&quot;"/>
    <numFmt numFmtId="177" formatCode="#,##0&quot;円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56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56" fontId="0" fillId="3" borderId="1" xfId="0" applyNumberFormat="1" applyFill="1" applyBorder="1" applyAlignment="1">
      <alignment horizontal="left" vertical="center"/>
    </xf>
    <xf numFmtId="20" fontId="0" fillId="3" borderId="1" xfId="0" applyNumberFormat="1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left" vertical="center"/>
    </xf>
    <xf numFmtId="177" fontId="0" fillId="3" borderId="1" xfId="1" applyNumberFormat="1" applyFont="1" applyFill="1" applyBorder="1" applyAlignment="1">
      <alignment horizontal="left" vertical="center"/>
    </xf>
    <xf numFmtId="177" fontId="0" fillId="0" borderId="1" xfId="1" applyNumberFormat="1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left" vertical="center" shrinkToFit="1"/>
    </xf>
    <xf numFmtId="20" fontId="0" fillId="0" borderId="4" xfId="0" applyNumberFormat="1" applyBorder="1" applyAlignment="1">
      <alignment horizontal="left" vertical="center"/>
    </xf>
    <xf numFmtId="56" fontId="0" fillId="0" borderId="3" xfId="0" applyNumberFormat="1" applyBorder="1" applyAlignment="1">
      <alignment horizontal="left" vertical="center"/>
    </xf>
    <xf numFmtId="56" fontId="0" fillId="0" borderId="5" xfId="0" applyNumberFormat="1" applyBorder="1" applyAlignment="1">
      <alignment horizontal="left" vertical="center"/>
    </xf>
    <xf numFmtId="56" fontId="0" fillId="4" borderId="6" xfId="0" applyNumberFormat="1" applyFill="1" applyBorder="1" applyAlignment="1">
      <alignment horizontal="left" vertical="center"/>
    </xf>
    <xf numFmtId="56" fontId="0" fillId="4" borderId="7" xfId="0" applyNumberFormat="1" applyFill="1" applyBorder="1" applyAlignment="1">
      <alignment horizontal="left"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7" fontId="8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0" borderId="0" xfId="0" applyFont="1" applyAlignment="1">
      <alignment horizontal="right" vertical="center"/>
    </xf>
    <xf numFmtId="177" fontId="8" fillId="0" borderId="3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7" fontId="10" fillId="4" borderId="8" xfId="0" applyNumberFormat="1" applyFont="1" applyFill="1" applyBorder="1">
      <alignment vertical="center"/>
    </xf>
    <xf numFmtId="176" fontId="10" fillId="4" borderId="9" xfId="0" applyNumberFormat="1" applyFont="1" applyFill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77" fontId="7" fillId="0" borderId="0" xfId="0" quotePrefix="1" applyNumberFormat="1" applyFont="1" applyAlignment="1">
      <alignment horizontal="right" vertical="center"/>
    </xf>
    <xf numFmtId="176" fontId="8" fillId="0" borderId="0" xfId="0" quotePrefix="1" applyNumberFormat="1" applyFont="1" applyAlignment="1">
      <alignment horizontal="right" vertical="center"/>
    </xf>
    <xf numFmtId="20" fontId="0" fillId="0" borderId="1" xfId="1" applyNumberFormat="1" applyFont="1" applyFill="1" applyBorder="1" applyAlignment="1">
      <alignment horizontal="left" vertical="center"/>
    </xf>
    <xf numFmtId="20" fontId="0" fillId="0" borderId="1" xfId="0" applyNumberFormat="1" applyBorder="1">
      <alignment vertical="center"/>
    </xf>
    <xf numFmtId="20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8" fontId="11" fillId="0" borderId="0" xfId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Normal="100" workbookViewId="0">
      <selection activeCell="A3" sqref="A3"/>
    </sheetView>
  </sheetViews>
  <sheetFormatPr defaultRowHeight="13.5" x14ac:dyDescent="0.15"/>
  <cols>
    <col min="3" max="3" width="17.375" bestFit="1" customWidth="1"/>
    <col min="4" max="4" width="11.75" bestFit="1" customWidth="1"/>
  </cols>
  <sheetData>
    <row r="2" spans="1:9" ht="46.5" customHeight="1" x14ac:dyDescent="0.15">
      <c r="A2" s="42" t="s">
        <v>51</v>
      </c>
      <c r="B2" s="43"/>
      <c r="C2" s="43"/>
      <c r="D2" s="43"/>
      <c r="E2" s="43"/>
      <c r="F2" s="43"/>
      <c r="G2" s="43"/>
      <c r="H2" s="43"/>
      <c r="I2" s="43"/>
    </row>
    <row r="3" spans="1:9" x14ac:dyDescent="0.15">
      <c r="A3" s="17"/>
      <c r="B3" s="1"/>
      <c r="C3" s="1"/>
      <c r="D3" s="1"/>
      <c r="E3" s="1"/>
      <c r="F3" s="1"/>
      <c r="G3" s="1"/>
      <c r="H3" s="1"/>
      <c r="I3" s="1"/>
    </row>
    <row r="5" spans="1:9" ht="27" x14ac:dyDescent="0.15">
      <c r="C5" s="25" t="s">
        <v>31</v>
      </c>
      <c r="D5" s="3" t="s">
        <v>32</v>
      </c>
    </row>
    <row r="6" spans="1:9" s="26" customFormat="1" ht="22.5" customHeight="1" x14ac:dyDescent="0.15">
      <c r="B6" s="27" t="s">
        <v>39</v>
      </c>
      <c r="C6" s="28">
        <f>'R8年4月'!F37</f>
        <v>0</v>
      </c>
      <c r="D6" s="29">
        <f>'R8年4月'!E37</f>
        <v>0</v>
      </c>
    </row>
    <row r="7" spans="1:9" s="26" customFormat="1" ht="22.5" customHeight="1" x14ac:dyDescent="0.15">
      <c r="B7" s="27" t="s">
        <v>40</v>
      </c>
      <c r="C7" s="28">
        <f>'R8年5月'!F38</f>
        <v>0</v>
      </c>
      <c r="D7" s="29">
        <f>'R8年5月'!E38</f>
        <v>0</v>
      </c>
    </row>
    <row r="8" spans="1:9" s="26" customFormat="1" ht="22.5" customHeight="1" x14ac:dyDescent="0.15">
      <c r="B8" s="27" t="s">
        <v>41</v>
      </c>
      <c r="C8" s="28">
        <f>'R8年6月'!F37</f>
        <v>0</v>
      </c>
      <c r="D8" s="29">
        <f>'R8年6月'!E37</f>
        <v>0</v>
      </c>
    </row>
    <row r="9" spans="1:9" s="26" customFormat="1" ht="22.5" customHeight="1" x14ac:dyDescent="0.15">
      <c r="B9" s="27" t="s">
        <v>42</v>
      </c>
      <c r="C9" s="28">
        <f>'R8年7月'!F38</f>
        <v>0</v>
      </c>
      <c r="D9" s="29">
        <f>'R8年7月'!E38</f>
        <v>0</v>
      </c>
    </row>
    <row r="10" spans="1:9" s="26" customFormat="1" ht="22.5" customHeight="1" x14ac:dyDescent="0.15">
      <c r="B10" s="27" t="s">
        <v>43</v>
      </c>
      <c r="C10" s="28">
        <f>'R8年8月'!F38</f>
        <v>0</v>
      </c>
      <c r="D10" s="29">
        <f>'R8年8月'!E38</f>
        <v>0</v>
      </c>
    </row>
    <row r="11" spans="1:9" s="26" customFormat="1" ht="22.5" customHeight="1" x14ac:dyDescent="0.15">
      <c r="B11" s="27" t="s">
        <v>44</v>
      </c>
      <c r="C11" s="28">
        <f>'R8年9月'!F37</f>
        <v>0</v>
      </c>
      <c r="D11" s="29">
        <f>'R8年9月'!E37</f>
        <v>0</v>
      </c>
    </row>
    <row r="12" spans="1:9" s="26" customFormat="1" ht="22.5" customHeight="1" x14ac:dyDescent="0.15">
      <c r="B12" s="27" t="s">
        <v>45</v>
      </c>
      <c r="C12" s="28">
        <f>'R8年10月'!F38</f>
        <v>0</v>
      </c>
      <c r="D12" s="29">
        <f>'R8年10月'!E38</f>
        <v>0</v>
      </c>
    </row>
    <row r="13" spans="1:9" s="26" customFormat="1" ht="22.5" customHeight="1" x14ac:dyDescent="0.15">
      <c r="B13" s="27" t="s">
        <v>46</v>
      </c>
      <c r="C13" s="28">
        <f>'R8年11月'!F37</f>
        <v>0</v>
      </c>
      <c r="D13" s="29">
        <f>'R8年11月'!E37</f>
        <v>0</v>
      </c>
    </row>
    <row r="14" spans="1:9" s="26" customFormat="1" ht="22.5" customHeight="1" x14ac:dyDescent="0.15">
      <c r="B14" s="27" t="s">
        <v>47</v>
      </c>
      <c r="C14" s="28">
        <f>'R8年12月'!F38</f>
        <v>0</v>
      </c>
      <c r="D14" s="29">
        <f>'R8年12月'!E38</f>
        <v>0</v>
      </c>
    </row>
    <row r="15" spans="1:9" s="26" customFormat="1" ht="22.5" customHeight="1" x14ac:dyDescent="0.15">
      <c r="B15" s="27" t="s">
        <v>48</v>
      </c>
      <c r="C15" s="28">
        <f>'R9年1月'!F38</f>
        <v>0</v>
      </c>
      <c r="D15" s="29">
        <f>'R9年1月'!E38</f>
        <v>0</v>
      </c>
    </row>
    <row r="16" spans="1:9" s="26" customFormat="1" ht="22.5" customHeight="1" x14ac:dyDescent="0.15">
      <c r="B16" s="27" t="s">
        <v>49</v>
      </c>
      <c r="C16" s="28">
        <f>'R9年2月'!F35</f>
        <v>0</v>
      </c>
      <c r="D16" s="29">
        <f>'R9年2月'!E35</f>
        <v>0</v>
      </c>
    </row>
    <row r="17" spans="2:8" s="26" customFormat="1" ht="22.5" customHeight="1" thickBot="1" x14ac:dyDescent="0.2">
      <c r="B17" s="27" t="s">
        <v>50</v>
      </c>
      <c r="C17" s="31">
        <f>'R9年3月'!F38</f>
        <v>0</v>
      </c>
      <c r="D17" s="32">
        <f>'R9年3月'!E38</f>
        <v>0</v>
      </c>
    </row>
    <row r="18" spans="2:8" ht="22.5" customHeight="1" thickBot="1" x14ac:dyDescent="0.2">
      <c r="B18" s="30" t="s">
        <v>22</v>
      </c>
      <c r="C18" s="33">
        <f>SUM(C6:C17)</f>
        <v>0</v>
      </c>
      <c r="D18" s="34">
        <f>SUM(D6:D17)</f>
        <v>0</v>
      </c>
    </row>
    <row r="19" spans="2:8" ht="17.25" x14ac:dyDescent="0.15">
      <c r="B19" s="13"/>
      <c r="C19" s="37" t="s">
        <v>34</v>
      </c>
      <c r="D19" s="38" t="s">
        <v>35</v>
      </c>
    </row>
    <row r="20" spans="2:8" ht="50.25" customHeight="1" x14ac:dyDescent="0.15"/>
    <row r="21" spans="2:8" ht="21" x14ac:dyDescent="0.15">
      <c r="B21" s="35" t="s">
        <v>38</v>
      </c>
    </row>
    <row r="22" spans="2:8" ht="21" x14ac:dyDescent="0.15">
      <c r="C22" s="35" t="str">
        <f>" 　　　＝｛"&amp;TEXT($C$18,"#,##")&amp;"-（"&amp;TEXT($D$18,"#,##.00")&amp;"×638）｝÷1.1"</f>
        <v xml:space="preserve"> 　　　＝｛-（.00×638）｝÷1.1</v>
      </c>
    </row>
    <row r="23" spans="2:8" ht="21" x14ac:dyDescent="0.15">
      <c r="E23" s="36" t="s">
        <v>33</v>
      </c>
      <c r="F23" s="44">
        <f>ROUNDDOWN(($C$18-($D$18*638))/1.1,0)</f>
        <v>0</v>
      </c>
      <c r="G23" s="44"/>
      <c r="H23" s="44"/>
    </row>
  </sheetData>
  <mergeCells count="2">
    <mergeCell ref="A2:I2"/>
    <mergeCell ref="F23:H2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G44"/>
  <sheetViews>
    <sheetView view="pageBreakPreview" zoomScale="130" zoomScaleNormal="100" zoomScaleSheetLayoutView="130" workbookViewId="0"/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ht="17.25" x14ac:dyDescent="0.15">
      <c r="A2" s="24" t="s">
        <v>29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36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45748</v>
      </c>
      <c r="B5" s="5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45749</v>
      </c>
      <c r="B6" s="5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45750</v>
      </c>
      <c r="B7" s="5">
        <v>0.60555555555555551</v>
      </c>
      <c r="C7" s="12" t="s">
        <v>9</v>
      </c>
      <c r="D7" s="10">
        <v>2200</v>
      </c>
      <c r="E7" s="11">
        <v>5.17</v>
      </c>
      <c r="F7" s="10">
        <f t="shared" si="0"/>
        <v>11374</v>
      </c>
    </row>
    <row r="8" spans="1:6" s="2" customFormat="1" x14ac:dyDescent="0.15">
      <c r="A8" s="4">
        <v>45751</v>
      </c>
      <c r="B8" s="5"/>
      <c r="C8" s="12"/>
      <c r="D8" s="10"/>
      <c r="E8" s="11"/>
      <c r="F8" s="10">
        <f t="shared" si="0"/>
        <v>0</v>
      </c>
    </row>
    <row r="9" spans="1:6" x14ac:dyDescent="0.15">
      <c r="A9" s="4">
        <v>45752</v>
      </c>
      <c r="B9" s="12"/>
      <c r="C9" s="12"/>
      <c r="D9" s="10"/>
      <c r="E9" s="11"/>
      <c r="F9" s="10">
        <f t="shared" si="0"/>
        <v>0</v>
      </c>
    </row>
    <row r="10" spans="1:6" x14ac:dyDescent="0.15">
      <c r="A10" s="4">
        <v>45753</v>
      </c>
      <c r="B10" s="12"/>
      <c r="C10" s="12"/>
      <c r="D10" s="10"/>
      <c r="E10" s="11"/>
      <c r="F10" s="10">
        <f t="shared" si="0"/>
        <v>0</v>
      </c>
    </row>
    <row r="11" spans="1:6" x14ac:dyDescent="0.15">
      <c r="A11" s="4">
        <v>45754</v>
      </c>
      <c r="B11" s="12"/>
      <c r="C11" s="12"/>
      <c r="D11" s="10"/>
      <c r="E11" s="11"/>
      <c r="F11" s="10">
        <f t="shared" si="0"/>
        <v>0</v>
      </c>
    </row>
    <row r="12" spans="1:6" x14ac:dyDescent="0.15">
      <c r="A12" s="4">
        <v>45755</v>
      </c>
      <c r="B12" s="5">
        <v>0.4201388888888889</v>
      </c>
      <c r="C12" s="12" t="s">
        <v>10</v>
      </c>
      <c r="D12" s="10">
        <v>1210</v>
      </c>
      <c r="E12" s="11">
        <v>6.02</v>
      </c>
      <c r="F12" s="10">
        <f t="shared" si="0"/>
        <v>7284</v>
      </c>
    </row>
    <row r="13" spans="1:6" x14ac:dyDescent="0.15">
      <c r="A13" s="4">
        <v>45756</v>
      </c>
      <c r="B13" s="12"/>
      <c r="C13" s="12"/>
      <c r="D13" s="10"/>
      <c r="E13" s="11"/>
      <c r="F13" s="10">
        <f t="shared" si="0"/>
        <v>0</v>
      </c>
    </row>
    <row r="14" spans="1:6" x14ac:dyDescent="0.15">
      <c r="A14" s="4">
        <v>45757</v>
      </c>
      <c r="B14" s="12"/>
      <c r="C14" s="12"/>
      <c r="D14" s="10"/>
      <c r="E14" s="11"/>
      <c r="F14" s="10">
        <f t="shared" si="0"/>
        <v>0</v>
      </c>
    </row>
    <row r="15" spans="1:6" x14ac:dyDescent="0.15">
      <c r="A15" s="4">
        <v>45758</v>
      </c>
      <c r="B15" s="12"/>
      <c r="C15" s="12"/>
      <c r="D15" s="10"/>
      <c r="E15" s="11"/>
      <c r="F15" s="10">
        <f t="shared" si="0"/>
        <v>0</v>
      </c>
    </row>
    <row r="16" spans="1:6" x14ac:dyDescent="0.15">
      <c r="A16" s="4">
        <v>45759</v>
      </c>
      <c r="B16" s="12"/>
      <c r="C16" s="12"/>
      <c r="D16" s="10"/>
      <c r="E16" s="11"/>
      <c r="F16" s="10">
        <f t="shared" si="0"/>
        <v>0</v>
      </c>
    </row>
    <row r="17" spans="1:6" ht="14.25" thickBot="1" x14ac:dyDescent="0.2">
      <c r="A17" s="20">
        <v>45760</v>
      </c>
      <c r="B17" s="12"/>
      <c r="C17" s="12"/>
      <c r="D17" s="10"/>
      <c r="E17" s="11"/>
      <c r="F17" s="10">
        <f t="shared" si="0"/>
        <v>0</v>
      </c>
    </row>
    <row r="18" spans="1:6" x14ac:dyDescent="0.15">
      <c r="A18" s="22">
        <v>45761</v>
      </c>
      <c r="B18" s="19">
        <v>0.4152777777777778</v>
      </c>
      <c r="C18" s="12" t="s">
        <v>10</v>
      </c>
      <c r="D18" s="10">
        <v>1210</v>
      </c>
      <c r="E18" s="11">
        <v>5.62</v>
      </c>
      <c r="F18" s="10">
        <f t="shared" si="0"/>
        <v>6800</v>
      </c>
    </row>
    <row r="19" spans="1:6" ht="14.25" thickBot="1" x14ac:dyDescent="0.2">
      <c r="A19" s="23">
        <v>45762</v>
      </c>
      <c r="B19" s="19">
        <v>0.69930555555555562</v>
      </c>
      <c r="C19" s="12" t="s">
        <v>10</v>
      </c>
      <c r="D19" s="10">
        <v>1210</v>
      </c>
      <c r="E19" s="11">
        <v>4.07</v>
      </c>
      <c r="F19" s="10">
        <f t="shared" si="0"/>
        <v>4925</v>
      </c>
    </row>
    <row r="20" spans="1:6" x14ac:dyDescent="0.15">
      <c r="A20" s="21">
        <v>45763</v>
      </c>
      <c r="B20" s="12"/>
      <c r="C20" s="12"/>
      <c r="D20" s="10"/>
      <c r="E20" s="11"/>
      <c r="F20" s="10">
        <f t="shared" si="0"/>
        <v>0</v>
      </c>
    </row>
    <row r="21" spans="1:6" x14ac:dyDescent="0.15">
      <c r="A21" s="4">
        <v>45764</v>
      </c>
      <c r="B21" s="12"/>
      <c r="C21" s="12"/>
      <c r="D21" s="10"/>
      <c r="E21" s="11"/>
      <c r="F21" s="10">
        <f t="shared" si="0"/>
        <v>0</v>
      </c>
    </row>
    <row r="22" spans="1:6" x14ac:dyDescent="0.15">
      <c r="A22" s="4">
        <v>45765</v>
      </c>
      <c r="B22" s="12"/>
      <c r="C22" s="12"/>
      <c r="D22" s="10"/>
      <c r="E22" s="11"/>
      <c r="F22" s="10">
        <f t="shared" si="0"/>
        <v>0</v>
      </c>
    </row>
    <row r="23" spans="1:6" x14ac:dyDescent="0.15">
      <c r="A23" s="4">
        <v>45766</v>
      </c>
      <c r="B23" s="12"/>
      <c r="C23" s="12"/>
      <c r="D23" s="10"/>
      <c r="E23" s="11"/>
      <c r="F23" s="10">
        <f t="shared" si="0"/>
        <v>0</v>
      </c>
    </row>
    <row r="24" spans="1:6" x14ac:dyDescent="0.15">
      <c r="A24" s="4">
        <v>45767</v>
      </c>
      <c r="B24" s="12"/>
      <c r="C24" s="12"/>
      <c r="D24" s="10"/>
      <c r="E24" s="11"/>
      <c r="F24" s="10">
        <f t="shared" si="0"/>
        <v>0</v>
      </c>
    </row>
    <row r="25" spans="1:6" x14ac:dyDescent="0.15">
      <c r="A25" s="4">
        <v>45768</v>
      </c>
      <c r="B25" s="12"/>
      <c r="C25" s="12"/>
      <c r="D25" s="10"/>
      <c r="E25" s="11"/>
      <c r="F25" s="10">
        <f t="shared" si="0"/>
        <v>0</v>
      </c>
    </row>
    <row r="26" spans="1:6" x14ac:dyDescent="0.15">
      <c r="A26" s="4">
        <v>45769</v>
      </c>
      <c r="B26" s="12"/>
      <c r="C26" s="12"/>
      <c r="D26" s="10"/>
      <c r="E26" s="11"/>
      <c r="F26" s="10">
        <f t="shared" si="0"/>
        <v>0</v>
      </c>
    </row>
    <row r="27" spans="1:6" x14ac:dyDescent="0.15">
      <c r="A27" s="4">
        <v>45770</v>
      </c>
      <c r="B27" s="12"/>
      <c r="C27" s="12"/>
      <c r="D27" s="10"/>
      <c r="E27" s="11"/>
      <c r="F27" s="10">
        <f t="shared" si="0"/>
        <v>0</v>
      </c>
    </row>
    <row r="28" spans="1:6" x14ac:dyDescent="0.15">
      <c r="A28" s="4">
        <v>45771</v>
      </c>
      <c r="B28" s="12"/>
      <c r="C28" s="12"/>
      <c r="D28" s="10"/>
      <c r="E28" s="11"/>
      <c r="F28" s="10">
        <f t="shared" si="0"/>
        <v>0</v>
      </c>
    </row>
    <row r="29" spans="1:6" x14ac:dyDescent="0.15">
      <c r="A29" s="4">
        <v>45772</v>
      </c>
      <c r="B29" s="5">
        <v>0.50208333333333333</v>
      </c>
      <c r="C29" s="12" t="s">
        <v>9</v>
      </c>
      <c r="D29" s="10">
        <v>2200</v>
      </c>
      <c r="E29" s="11">
        <v>5.21</v>
      </c>
      <c r="F29" s="10">
        <f t="shared" si="0"/>
        <v>11462</v>
      </c>
    </row>
    <row r="30" spans="1:6" x14ac:dyDescent="0.15">
      <c r="A30" s="4">
        <v>45773</v>
      </c>
      <c r="B30" s="12"/>
      <c r="C30" s="12"/>
      <c r="D30" s="10"/>
      <c r="E30" s="11"/>
      <c r="F30" s="10">
        <f t="shared" si="0"/>
        <v>0</v>
      </c>
    </row>
    <row r="31" spans="1:6" x14ac:dyDescent="0.15">
      <c r="A31" s="4">
        <v>45774</v>
      </c>
      <c r="B31" s="12"/>
      <c r="C31" s="12"/>
      <c r="D31" s="10"/>
      <c r="E31" s="11"/>
      <c r="F31" s="10">
        <f t="shared" si="0"/>
        <v>0</v>
      </c>
    </row>
    <row r="32" spans="1:6" x14ac:dyDescent="0.15">
      <c r="A32" s="4">
        <v>45775</v>
      </c>
      <c r="B32" s="12"/>
      <c r="C32" s="12"/>
      <c r="D32" s="10"/>
      <c r="E32" s="11"/>
      <c r="F32" s="10">
        <f t="shared" si="0"/>
        <v>0</v>
      </c>
    </row>
    <row r="33" spans="1:7" x14ac:dyDescent="0.15">
      <c r="A33" s="4">
        <v>45776</v>
      </c>
      <c r="B33" s="12"/>
      <c r="C33" s="12"/>
      <c r="D33" s="10"/>
      <c r="E33" s="11"/>
      <c r="F33" s="10">
        <f t="shared" si="0"/>
        <v>0</v>
      </c>
    </row>
    <row r="34" spans="1:7" x14ac:dyDescent="0.15">
      <c r="A34" s="4">
        <v>45777</v>
      </c>
      <c r="B34" s="12"/>
      <c r="C34" s="12"/>
      <c r="D34" s="10"/>
      <c r="E34" s="11"/>
      <c r="F34" s="10">
        <f t="shared" si="0"/>
        <v>0</v>
      </c>
    </row>
    <row r="36" spans="1:7" ht="14.25" thickBot="1" x14ac:dyDescent="0.2">
      <c r="D36" s="13" t="s">
        <v>24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26.09</v>
      </c>
      <c r="F37" s="14">
        <f>SUM(F5:F34)</f>
        <v>41845</v>
      </c>
    </row>
    <row r="39" spans="1:7" x14ac:dyDescent="0.15">
      <c r="G39" t="s">
        <v>8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10</v>
      </c>
    </row>
    <row r="43" spans="1:7" x14ac:dyDescent="0.15">
      <c r="G43" t="s">
        <v>12</v>
      </c>
    </row>
    <row r="44" spans="1:7" x14ac:dyDescent="0.15">
      <c r="G44" t="s">
        <v>13</v>
      </c>
    </row>
  </sheetData>
  <phoneticPr fontId="2"/>
  <dataValidations count="1">
    <dataValidation type="list" allowBlank="1" showInputMessage="1" showErrorMessage="1" sqref="C5:C34" xr:uid="{00000000-0002-0000-0100-000000000000}">
      <formula1>$G$39:$G$44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45"/>
  <sheetViews>
    <sheetView view="pageBreakPreview" topLeftCell="A21" zoomScale="130" zoomScaleNormal="100" zoomScaleSheetLayoutView="130" workbookViewId="0">
      <selection activeCell="G39" sqref="G39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63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45748</v>
      </c>
      <c r="B5" s="39"/>
      <c r="C5" s="11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45749</v>
      </c>
      <c r="B6" s="39"/>
      <c r="C6" s="11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45750</v>
      </c>
      <c r="B7" s="39"/>
      <c r="C7" s="11"/>
      <c r="D7" s="10"/>
      <c r="E7" s="11"/>
      <c r="F7" s="10">
        <f t="shared" si="0"/>
        <v>0</v>
      </c>
    </row>
    <row r="8" spans="1:6" s="2" customFormat="1" x14ac:dyDescent="0.15">
      <c r="A8" s="4">
        <v>45751</v>
      </c>
      <c r="B8" s="39"/>
      <c r="C8" s="11"/>
      <c r="D8" s="10"/>
      <c r="E8" s="11"/>
      <c r="F8" s="10">
        <f t="shared" si="0"/>
        <v>0</v>
      </c>
    </row>
    <row r="9" spans="1:6" x14ac:dyDescent="0.15">
      <c r="A9" s="4">
        <v>45752</v>
      </c>
      <c r="B9" s="39"/>
      <c r="C9" s="11"/>
      <c r="D9" s="10"/>
      <c r="E9" s="11"/>
      <c r="F9" s="10">
        <f t="shared" si="0"/>
        <v>0</v>
      </c>
    </row>
    <row r="10" spans="1:6" x14ac:dyDescent="0.15">
      <c r="A10" s="4">
        <v>45753</v>
      </c>
      <c r="B10" s="39"/>
      <c r="C10" s="11"/>
      <c r="D10" s="10"/>
      <c r="E10" s="11"/>
      <c r="F10" s="10">
        <f t="shared" si="0"/>
        <v>0</v>
      </c>
    </row>
    <row r="11" spans="1:6" x14ac:dyDescent="0.15">
      <c r="A11" s="4">
        <v>45754</v>
      </c>
      <c r="B11" s="39"/>
      <c r="C11" s="11"/>
      <c r="D11" s="10"/>
      <c r="E11" s="11"/>
      <c r="F11" s="10">
        <f t="shared" si="0"/>
        <v>0</v>
      </c>
    </row>
    <row r="12" spans="1:6" x14ac:dyDescent="0.15">
      <c r="A12" s="4">
        <v>45755</v>
      </c>
      <c r="B12" s="39"/>
      <c r="C12" s="11"/>
      <c r="D12" s="10"/>
      <c r="E12" s="11"/>
      <c r="F12" s="10">
        <f t="shared" si="0"/>
        <v>0</v>
      </c>
    </row>
    <row r="13" spans="1:6" x14ac:dyDescent="0.15">
      <c r="A13" s="4">
        <v>45756</v>
      </c>
      <c r="B13" s="39"/>
      <c r="C13" s="11"/>
      <c r="D13" s="10"/>
      <c r="E13" s="11"/>
      <c r="F13" s="10">
        <f t="shared" si="0"/>
        <v>0</v>
      </c>
    </row>
    <row r="14" spans="1:6" x14ac:dyDescent="0.15">
      <c r="A14" s="4">
        <v>45757</v>
      </c>
      <c r="B14" s="39"/>
      <c r="C14" s="11"/>
      <c r="D14" s="10"/>
      <c r="E14" s="11"/>
      <c r="F14" s="10">
        <f t="shared" si="0"/>
        <v>0</v>
      </c>
    </row>
    <row r="15" spans="1:6" x14ac:dyDescent="0.15">
      <c r="A15" s="4">
        <v>45758</v>
      </c>
      <c r="B15" s="39"/>
      <c r="C15" s="11"/>
      <c r="D15" s="10"/>
      <c r="E15" s="11"/>
      <c r="F15" s="10">
        <f t="shared" si="0"/>
        <v>0</v>
      </c>
    </row>
    <row r="16" spans="1:6" x14ac:dyDescent="0.15">
      <c r="A16" s="4">
        <v>45759</v>
      </c>
      <c r="B16" s="39"/>
      <c r="C16" s="11"/>
      <c r="D16" s="10"/>
      <c r="E16" s="11"/>
      <c r="F16" s="10">
        <f t="shared" si="0"/>
        <v>0</v>
      </c>
    </row>
    <row r="17" spans="1:6" x14ac:dyDescent="0.15">
      <c r="A17" s="4">
        <v>45760</v>
      </c>
      <c r="B17" s="39"/>
      <c r="C17" s="11"/>
      <c r="D17" s="10"/>
      <c r="E17" s="11"/>
      <c r="F17" s="10">
        <f t="shared" si="0"/>
        <v>0</v>
      </c>
    </row>
    <row r="18" spans="1:6" x14ac:dyDescent="0.15">
      <c r="A18" s="4">
        <v>45761</v>
      </c>
      <c r="B18" s="39"/>
      <c r="C18" s="11"/>
      <c r="D18" s="10"/>
      <c r="E18" s="11"/>
      <c r="F18" s="10">
        <f t="shared" si="0"/>
        <v>0</v>
      </c>
    </row>
    <row r="19" spans="1:6" x14ac:dyDescent="0.15">
      <c r="A19" s="4">
        <v>45762</v>
      </c>
      <c r="B19" s="39"/>
      <c r="C19" s="11"/>
      <c r="D19" s="10"/>
      <c r="E19" s="11"/>
      <c r="F19" s="10">
        <f t="shared" si="0"/>
        <v>0</v>
      </c>
    </row>
    <row r="20" spans="1:6" x14ac:dyDescent="0.15">
      <c r="A20" s="4">
        <v>45763</v>
      </c>
      <c r="B20" s="39"/>
      <c r="C20" s="11"/>
      <c r="D20" s="10"/>
      <c r="E20" s="11"/>
      <c r="F20" s="10">
        <f t="shared" si="0"/>
        <v>0</v>
      </c>
    </row>
    <row r="21" spans="1:6" x14ac:dyDescent="0.15">
      <c r="A21" s="4">
        <v>45764</v>
      </c>
      <c r="B21" s="39"/>
      <c r="C21" s="11"/>
      <c r="D21" s="10"/>
      <c r="E21" s="11"/>
      <c r="F21" s="10">
        <f t="shared" si="0"/>
        <v>0</v>
      </c>
    </row>
    <row r="22" spans="1:6" x14ac:dyDescent="0.15">
      <c r="A22" s="4">
        <v>45765</v>
      </c>
      <c r="B22" s="39"/>
      <c r="C22" s="11"/>
      <c r="D22" s="10"/>
      <c r="E22" s="11"/>
      <c r="F22" s="10">
        <f t="shared" si="0"/>
        <v>0</v>
      </c>
    </row>
    <row r="23" spans="1:6" x14ac:dyDescent="0.15">
      <c r="A23" s="4">
        <v>45766</v>
      </c>
      <c r="B23" s="39"/>
      <c r="C23" s="11"/>
      <c r="D23" s="10"/>
      <c r="E23" s="11"/>
      <c r="F23" s="10">
        <f t="shared" si="0"/>
        <v>0</v>
      </c>
    </row>
    <row r="24" spans="1:6" x14ac:dyDescent="0.15">
      <c r="A24" s="4">
        <v>45767</v>
      </c>
      <c r="B24" s="39"/>
      <c r="C24" s="11"/>
      <c r="D24" s="10"/>
      <c r="E24" s="11"/>
      <c r="F24" s="10">
        <f t="shared" si="0"/>
        <v>0</v>
      </c>
    </row>
    <row r="25" spans="1:6" x14ac:dyDescent="0.15">
      <c r="A25" s="4">
        <v>45768</v>
      </c>
      <c r="B25" s="39"/>
      <c r="C25" s="11"/>
      <c r="D25" s="10"/>
      <c r="E25" s="11"/>
      <c r="F25" s="10">
        <f t="shared" si="0"/>
        <v>0</v>
      </c>
    </row>
    <row r="26" spans="1:6" x14ac:dyDescent="0.15">
      <c r="A26" s="4">
        <v>45769</v>
      </c>
      <c r="B26" s="39"/>
      <c r="C26" s="11"/>
      <c r="D26" s="10"/>
      <c r="E26" s="11"/>
      <c r="F26" s="10">
        <f t="shared" si="0"/>
        <v>0</v>
      </c>
    </row>
    <row r="27" spans="1:6" x14ac:dyDescent="0.15">
      <c r="A27" s="4">
        <v>45770</v>
      </c>
      <c r="B27" s="39"/>
      <c r="C27" s="11"/>
      <c r="D27" s="10"/>
      <c r="E27" s="11"/>
      <c r="F27" s="10">
        <f t="shared" si="0"/>
        <v>0</v>
      </c>
    </row>
    <row r="28" spans="1:6" x14ac:dyDescent="0.15">
      <c r="A28" s="4">
        <v>45771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45772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45773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45774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45775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45776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45777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24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2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46"/>
  <sheetViews>
    <sheetView view="pageBreakPreview" zoomScale="130" zoomScaleNormal="100" zoomScaleSheetLayoutView="130" workbookViewId="0">
      <selection activeCell="C6" sqref="C6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62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45778</v>
      </c>
      <c r="B5" s="39"/>
      <c r="C5" s="11"/>
      <c r="D5" s="10"/>
      <c r="E5" s="11"/>
      <c r="F5" s="10">
        <f>IF(COUNTIF(C5,"*ENEOS*")=1,ROUNDDOWN(D5*E5,0),ROUND(D5*E5,0))</f>
        <v>0</v>
      </c>
    </row>
    <row r="6" spans="1:6" x14ac:dyDescent="0.15">
      <c r="A6" s="4">
        <v>45779</v>
      </c>
      <c r="B6" s="39"/>
      <c r="C6" s="11"/>
      <c r="D6" s="10"/>
      <c r="E6" s="11"/>
      <c r="F6" s="10">
        <f t="shared" ref="F6:F34" si="0">IF(COUNTIF(C6,"*ENEOS*")=1,ROUNDDOWN(D6*E6,0),ROUND(D6*E6,0))</f>
        <v>0</v>
      </c>
    </row>
    <row r="7" spans="1:6" x14ac:dyDescent="0.15">
      <c r="A7" s="4">
        <v>45780</v>
      </c>
      <c r="B7" s="39"/>
      <c r="C7" s="11"/>
      <c r="D7" s="10"/>
      <c r="E7" s="11"/>
      <c r="F7" s="10">
        <f t="shared" si="0"/>
        <v>0</v>
      </c>
    </row>
    <row r="8" spans="1:6" x14ac:dyDescent="0.15">
      <c r="A8" s="4">
        <v>45781</v>
      </c>
      <c r="B8" s="39"/>
      <c r="C8" s="11"/>
      <c r="D8" s="10"/>
      <c r="E8" s="11"/>
      <c r="F8" s="10">
        <f t="shared" si="0"/>
        <v>0</v>
      </c>
    </row>
    <row r="9" spans="1:6" x14ac:dyDescent="0.15">
      <c r="A9" s="4">
        <v>45782</v>
      </c>
      <c r="B9" s="39"/>
      <c r="C9" s="11"/>
      <c r="D9" s="10"/>
      <c r="E9" s="11"/>
      <c r="F9" s="10">
        <f t="shared" si="0"/>
        <v>0</v>
      </c>
    </row>
    <row r="10" spans="1:6" x14ac:dyDescent="0.15">
      <c r="A10" s="4">
        <v>45783</v>
      </c>
      <c r="B10" s="39"/>
      <c r="C10" s="11"/>
      <c r="D10" s="10"/>
      <c r="E10" s="11"/>
      <c r="F10" s="10">
        <f t="shared" si="0"/>
        <v>0</v>
      </c>
    </row>
    <row r="11" spans="1:6" x14ac:dyDescent="0.15">
      <c r="A11" s="4">
        <v>45784</v>
      </c>
      <c r="B11" s="39"/>
      <c r="C11" s="11"/>
      <c r="D11" s="10"/>
      <c r="E11" s="11"/>
      <c r="F11" s="10">
        <f t="shared" si="0"/>
        <v>0</v>
      </c>
    </row>
    <row r="12" spans="1:6" x14ac:dyDescent="0.15">
      <c r="A12" s="4">
        <v>45785</v>
      </c>
      <c r="B12" s="39"/>
      <c r="C12" s="11"/>
      <c r="D12" s="10"/>
      <c r="E12" s="11"/>
      <c r="F12" s="10">
        <f t="shared" si="0"/>
        <v>0</v>
      </c>
    </row>
    <row r="13" spans="1:6" x14ac:dyDescent="0.15">
      <c r="A13" s="4">
        <v>45786</v>
      </c>
      <c r="B13" s="39"/>
      <c r="C13" s="11"/>
      <c r="D13" s="10"/>
      <c r="E13" s="11"/>
      <c r="F13" s="10">
        <f t="shared" si="0"/>
        <v>0</v>
      </c>
    </row>
    <row r="14" spans="1:6" x14ac:dyDescent="0.15">
      <c r="A14" s="4">
        <v>45787</v>
      </c>
      <c r="B14" s="39"/>
      <c r="C14" s="11"/>
      <c r="D14" s="10"/>
      <c r="E14" s="11"/>
      <c r="F14" s="10">
        <f t="shared" si="0"/>
        <v>0</v>
      </c>
    </row>
    <row r="15" spans="1:6" x14ac:dyDescent="0.15">
      <c r="A15" s="4">
        <v>45788</v>
      </c>
      <c r="B15" s="39"/>
      <c r="C15" s="11"/>
      <c r="D15" s="10"/>
      <c r="E15" s="11"/>
      <c r="F15" s="10">
        <f t="shared" si="0"/>
        <v>0</v>
      </c>
    </row>
    <row r="16" spans="1:6" x14ac:dyDescent="0.15">
      <c r="A16" s="4">
        <v>45789</v>
      </c>
      <c r="B16" s="39"/>
      <c r="C16" s="11"/>
      <c r="D16" s="10"/>
      <c r="E16" s="11"/>
      <c r="F16" s="10">
        <f t="shared" si="0"/>
        <v>0</v>
      </c>
    </row>
    <row r="17" spans="1:6" x14ac:dyDescent="0.15">
      <c r="A17" s="4">
        <v>45790</v>
      </c>
      <c r="B17" s="39"/>
      <c r="C17" s="11"/>
      <c r="D17" s="10"/>
      <c r="E17" s="11"/>
      <c r="F17" s="10">
        <f t="shared" si="0"/>
        <v>0</v>
      </c>
    </row>
    <row r="18" spans="1:6" x14ac:dyDescent="0.15">
      <c r="A18" s="4">
        <v>45791</v>
      </c>
      <c r="B18" s="39"/>
      <c r="C18" s="11"/>
      <c r="D18" s="10"/>
      <c r="E18" s="11"/>
      <c r="F18" s="10">
        <f t="shared" si="0"/>
        <v>0</v>
      </c>
    </row>
    <row r="19" spans="1:6" x14ac:dyDescent="0.15">
      <c r="A19" s="4">
        <v>45792</v>
      </c>
      <c r="B19" s="39"/>
      <c r="C19" s="11"/>
      <c r="D19" s="10"/>
      <c r="E19" s="11"/>
      <c r="F19" s="10">
        <f t="shared" si="0"/>
        <v>0</v>
      </c>
    </row>
    <row r="20" spans="1:6" x14ac:dyDescent="0.15">
      <c r="A20" s="4">
        <v>45793</v>
      </c>
      <c r="B20" s="39"/>
      <c r="C20" s="11"/>
      <c r="D20" s="10"/>
      <c r="E20" s="11"/>
      <c r="F20" s="10">
        <f t="shared" si="0"/>
        <v>0</v>
      </c>
    </row>
    <row r="21" spans="1:6" x14ac:dyDescent="0.15">
      <c r="A21" s="4">
        <v>45794</v>
      </c>
      <c r="B21" s="39"/>
      <c r="C21" s="11"/>
      <c r="D21" s="10"/>
      <c r="E21" s="11"/>
      <c r="F21" s="10">
        <f t="shared" si="0"/>
        <v>0</v>
      </c>
    </row>
    <row r="22" spans="1:6" x14ac:dyDescent="0.15">
      <c r="A22" s="4">
        <v>45795</v>
      </c>
      <c r="B22" s="39"/>
      <c r="C22" s="11"/>
      <c r="D22" s="10"/>
      <c r="E22" s="11"/>
      <c r="F22" s="10">
        <f t="shared" si="0"/>
        <v>0</v>
      </c>
    </row>
    <row r="23" spans="1:6" x14ac:dyDescent="0.15">
      <c r="A23" s="4">
        <v>45796</v>
      </c>
      <c r="B23" s="39"/>
      <c r="C23" s="11"/>
      <c r="D23" s="10"/>
      <c r="E23" s="11"/>
      <c r="F23" s="10">
        <f t="shared" si="0"/>
        <v>0</v>
      </c>
    </row>
    <row r="24" spans="1:6" x14ac:dyDescent="0.15">
      <c r="A24" s="4">
        <v>45797</v>
      </c>
      <c r="B24" s="39"/>
      <c r="C24" s="11"/>
      <c r="D24" s="10"/>
      <c r="E24" s="11"/>
      <c r="F24" s="10">
        <f t="shared" si="0"/>
        <v>0</v>
      </c>
    </row>
    <row r="25" spans="1:6" x14ac:dyDescent="0.15">
      <c r="A25" s="4">
        <v>45798</v>
      </c>
      <c r="B25" s="39"/>
      <c r="C25" s="11"/>
      <c r="D25" s="10"/>
      <c r="E25" s="11"/>
      <c r="F25" s="10">
        <f t="shared" si="0"/>
        <v>0</v>
      </c>
    </row>
    <row r="26" spans="1:6" x14ac:dyDescent="0.15">
      <c r="A26" s="4">
        <v>45799</v>
      </c>
      <c r="B26" s="39"/>
      <c r="C26" s="11"/>
      <c r="D26" s="10"/>
      <c r="E26" s="11"/>
      <c r="F26" s="10">
        <f t="shared" si="0"/>
        <v>0</v>
      </c>
    </row>
    <row r="27" spans="1:6" x14ac:dyDescent="0.15">
      <c r="A27" s="4">
        <v>45800</v>
      </c>
      <c r="B27" s="39"/>
      <c r="C27" s="11"/>
      <c r="D27" s="10"/>
      <c r="E27" s="11"/>
      <c r="F27" s="10">
        <f t="shared" si="0"/>
        <v>0</v>
      </c>
    </row>
    <row r="28" spans="1:6" x14ac:dyDescent="0.15">
      <c r="A28" s="4">
        <v>45801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45802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45803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45804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45805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45806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45807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45808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25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3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61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45809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45810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45811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45812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45813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45814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45815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45816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45817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45818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45819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45820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45821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45822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45823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45824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45825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45826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45827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45828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45829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45830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45831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45832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45833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45834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45835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45836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45837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45838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26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4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46"/>
  <sheetViews>
    <sheetView view="pageBreakPreview" topLeftCell="A31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60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45839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45840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45841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45842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45843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45844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45845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45846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45847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45848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45849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45850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45851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45852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45853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45854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45855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45856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45857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45858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45859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45860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45861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45862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45863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45864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45865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45866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45867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45868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45869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14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5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46"/>
  <sheetViews>
    <sheetView view="pageBreakPreview" topLeftCell="A26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59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45870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45871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45872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45873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45874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45875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45876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45877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45878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45879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45880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45881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45882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45883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45884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45885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45886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45887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45888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45889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45890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45891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45892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45893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45894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45895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45896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45897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45898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45899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45900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15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6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58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45901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45902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45903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45904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45905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45906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45907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45908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45909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45910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45911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45912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45913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45914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45915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45916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45917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45918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45919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45920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45921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45922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45923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45924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45925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45926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45927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45928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45929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45930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16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700-000000000000}">
      <formula1>$G$39:$G$45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46"/>
  <sheetViews>
    <sheetView view="pageBreakPreview" topLeftCell="A31" zoomScale="130" zoomScaleNormal="100" zoomScaleSheetLayoutView="130" workbookViewId="0">
      <selection activeCell="G40" sqref="G40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57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45931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45932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45933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45934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45935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45936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45937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45938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45939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45940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45941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45942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45943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45944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45945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45946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45947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45948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45949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45950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45951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45952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45953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45954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45955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45956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45957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45958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45959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45960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45961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17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800-000000000000}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45"/>
  <sheetViews>
    <sheetView view="pageBreakPreview" topLeftCell="A26" zoomScale="130" zoomScaleNormal="100" zoomScaleSheetLayoutView="130" workbookViewId="0">
      <selection activeCell="G39" sqref="G39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56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45962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45963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45964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45965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45966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45967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45968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45969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45970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45971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45972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45973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45974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45975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45976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45977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45978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45979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45980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45981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45982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45983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45984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45985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45986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45987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45988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45989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45990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45991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B35" s="41"/>
    </row>
    <row r="36" spans="1:7" ht="14.25" thickBot="1" x14ac:dyDescent="0.2">
      <c r="D36" s="13" t="s">
        <v>18</v>
      </c>
      <c r="E36" s="16" t="s">
        <v>2</v>
      </c>
      <c r="F36" s="16" t="s">
        <v>4</v>
      </c>
    </row>
    <row r="37" spans="1:7" ht="14.25" thickBot="1" x14ac:dyDescent="0.2">
      <c r="E37" s="15">
        <f>SUM(E5:E34)</f>
        <v>0</v>
      </c>
      <c r="F37" s="14">
        <f>SUM(F5:F34)</f>
        <v>0</v>
      </c>
    </row>
    <row r="40" spans="1:7" x14ac:dyDescent="0.15">
      <c r="G40" t="s">
        <v>9</v>
      </c>
    </row>
    <row r="41" spans="1:7" x14ac:dyDescent="0.15">
      <c r="G41" t="s">
        <v>11</v>
      </c>
    </row>
    <row r="42" spans="1:7" x14ac:dyDescent="0.15">
      <c r="G42" t="s">
        <v>37</v>
      </c>
    </row>
    <row r="43" spans="1:7" x14ac:dyDescent="0.15">
      <c r="G43" t="s">
        <v>10</v>
      </c>
    </row>
    <row r="44" spans="1:7" x14ac:dyDescent="0.15">
      <c r="G44" t="s">
        <v>12</v>
      </c>
    </row>
    <row r="45" spans="1:7" x14ac:dyDescent="0.15">
      <c r="G45" t="s">
        <v>13</v>
      </c>
    </row>
  </sheetData>
  <phoneticPr fontId="2"/>
  <dataValidations count="1">
    <dataValidation type="list" allowBlank="1" showInputMessage="1" showErrorMessage="1" sqref="C5:C34" xr:uid="{00000000-0002-0000-0900-000000000000}">
      <formula1>$G$39:$G$45</formula1>
    </dataValidation>
  </dataValidation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46"/>
  <sheetViews>
    <sheetView view="pageBreakPreview" topLeftCell="A26" zoomScale="130" zoomScaleNormal="100" zoomScaleSheetLayoutView="130" workbookViewId="0">
      <selection activeCell="G40" sqref="G40"/>
    </sheetView>
  </sheetViews>
  <sheetFormatPr defaultRowHeight="13.5" x14ac:dyDescent="0.15"/>
  <cols>
    <col min="1" max="1" width="12.5" bestFit="1" customWidth="1"/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55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45992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45993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45994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45995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45996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45997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45998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45999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46000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46001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46002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46003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46004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46005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46006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46007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46008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46009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46010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46011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46012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46013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46014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46015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46016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46017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46018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46019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46020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46021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46022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19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A00-000000000000}">
      <formula1>$G$40:$G$46</formula1>
    </dataValidation>
  </dataValidation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46"/>
  <sheetViews>
    <sheetView view="pageBreakPreview" topLeftCell="A21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54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46023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46024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46025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46026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46027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46028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46029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46030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46031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46032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46033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46034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46035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46036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46037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46038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46039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46040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46041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46042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46043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46044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46045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46046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46047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46048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46049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46050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46051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46052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46053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20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B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43"/>
  <sheetViews>
    <sheetView view="pageBreakPreview" topLeftCell="A11" zoomScale="130" zoomScaleNormal="100" zoomScaleSheetLayoutView="130" workbookViewId="0">
      <selection activeCell="G37" sqref="G37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53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46054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46055</v>
      </c>
      <c r="B6" s="39"/>
      <c r="C6" s="12"/>
      <c r="D6" s="10"/>
      <c r="E6" s="11"/>
      <c r="F6" s="10">
        <f t="shared" ref="F6:F32" si="0">IF(COUNTIF(C6,"*ENEOS*")=1,ROUNDDOWN(D6*E6,0),ROUND(D6*E6,0))</f>
        <v>0</v>
      </c>
    </row>
    <row r="7" spans="1:6" s="2" customFormat="1" x14ac:dyDescent="0.15">
      <c r="A7" s="4">
        <v>46056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46057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46058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46059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46060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46061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46062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46063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46064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46065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46066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46067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46068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46069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46070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46071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46072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46073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46074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46075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46076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46077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46078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46079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46080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46081</v>
      </c>
      <c r="B32" s="40"/>
      <c r="C32" s="12"/>
      <c r="D32" s="10"/>
      <c r="E32" s="11"/>
      <c r="F32" s="10">
        <f t="shared" si="0"/>
        <v>0</v>
      </c>
    </row>
    <row r="33" spans="2:7" x14ac:dyDescent="0.15">
      <c r="B33" s="41"/>
    </row>
    <row r="34" spans="2:7" ht="14.25" thickBot="1" x14ac:dyDescent="0.2">
      <c r="B34" s="41"/>
      <c r="D34" s="13" t="s">
        <v>23</v>
      </c>
      <c r="E34" s="16" t="s">
        <v>2</v>
      </c>
      <c r="F34" s="16" t="s">
        <v>4</v>
      </c>
    </row>
    <row r="35" spans="2:7" ht="14.25" thickBot="1" x14ac:dyDescent="0.2">
      <c r="B35" s="41"/>
      <c r="E35" s="15">
        <f>SUM(E5:E32)</f>
        <v>0</v>
      </c>
      <c r="F35" s="14">
        <f>SUM(F5:F32)</f>
        <v>0</v>
      </c>
    </row>
    <row r="38" spans="2:7" x14ac:dyDescent="0.15">
      <c r="G38" t="s">
        <v>9</v>
      </c>
    </row>
    <row r="39" spans="2:7" x14ac:dyDescent="0.15">
      <c r="G39" t="s">
        <v>11</v>
      </c>
    </row>
    <row r="40" spans="2:7" x14ac:dyDescent="0.15">
      <c r="G40" t="s">
        <v>37</v>
      </c>
    </row>
    <row r="41" spans="2:7" x14ac:dyDescent="0.15">
      <c r="G41" t="s">
        <v>10</v>
      </c>
    </row>
    <row r="42" spans="2:7" x14ac:dyDescent="0.15">
      <c r="G42" t="s">
        <v>12</v>
      </c>
    </row>
    <row r="43" spans="2:7" x14ac:dyDescent="0.15">
      <c r="G43" t="s">
        <v>13</v>
      </c>
    </row>
  </sheetData>
  <phoneticPr fontId="2"/>
  <dataValidations count="1">
    <dataValidation type="list" allowBlank="1" showInputMessage="1" showErrorMessage="1" sqref="C5:C32" xr:uid="{00000000-0002-0000-0C00-000000000000}">
      <formula1>$G$37:$G$44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46"/>
  <sheetViews>
    <sheetView view="pageBreakPreview" topLeftCell="A16" zoomScale="130" zoomScaleNormal="100" zoomScaleSheetLayoutView="130" workbookViewId="0">
      <selection activeCell="G40" sqref="G40"/>
    </sheetView>
  </sheetViews>
  <sheetFormatPr defaultRowHeight="13.5" x14ac:dyDescent="0.15"/>
  <cols>
    <col min="3" max="3" width="15.25" bestFit="1" customWidth="1"/>
    <col min="4" max="4" width="21.5" customWidth="1"/>
    <col min="5" max="5" width="11.75" customWidth="1"/>
    <col min="6" max="6" width="21.25" customWidth="1"/>
  </cols>
  <sheetData>
    <row r="2" spans="1:6" x14ac:dyDescent="0.15">
      <c r="A2" t="s">
        <v>52</v>
      </c>
    </row>
    <row r="3" spans="1:6" x14ac:dyDescent="0.15">
      <c r="A3" s="3" t="s">
        <v>0</v>
      </c>
      <c r="B3" s="3" t="s">
        <v>3</v>
      </c>
      <c r="C3" s="3" t="s">
        <v>1</v>
      </c>
      <c r="D3" s="3" t="s">
        <v>30</v>
      </c>
      <c r="E3" s="3" t="s">
        <v>7</v>
      </c>
      <c r="F3" s="3" t="s">
        <v>5</v>
      </c>
    </row>
    <row r="4" spans="1:6" s="2" customFormat="1" x14ac:dyDescent="0.15">
      <c r="A4" s="6" t="s">
        <v>6</v>
      </c>
      <c r="B4" s="7">
        <v>0.64583333333333337</v>
      </c>
      <c r="C4" s="18" t="s">
        <v>28</v>
      </c>
      <c r="D4" s="9" t="s">
        <v>27</v>
      </c>
      <c r="E4" s="8">
        <v>5.5</v>
      </c>
      <c r="F4" s="9" t="s">
        <v>27</v>
      </c>
    </row>
    <row r="5" spans="1:6" s="2" customFormat="1" x14ac:dyDescent="0.15">
      <c r="A5" s="4">
        <v>46082</v>
      </c>
      <c r="B5" s="39"/>
      <c r="C5" s="12"/>
      <c r="D5" s="10"/>
      <c r="E5" s="11"/>
      <c r="F5" s="10">
        <f>IF(COUNTIF(C5,"*ENEOS*")=1,ROUNDDOWN(D5*E5,0),ROUND(D5*E5,0))</f>
        <v>0</v>
      </c>
    </row>
    <row r="6" spans="1:6" s="2" customFormat="1" x14ac:dyDescent="0.15">
      <c r="A6" s="4">
        <v>46083</v>
      </c>
      <c r="B6" s="39"/>
      <c r="C6" s="12"/>
      <c r="D6" s="10"/>
      <c r="E6" s="11"/>
      <c r="F6" s="10">
        <f t="shared" ref="F6:F34" si="0">IF(COUNTIF(C6,"*ENEOS*")=1,ROUNDDOWN(D6*E6,0),ROUND(D6*E6,0))</f>
        <v>0</v>
      </c>
    </row>
    <row r="7" spans="1:6" s="2" customFormat="1" x14ac:dyDescent="0.15">
      <c r="A7" s="4">
        <v>46084</v>
      </c>
      <c r="B7" s="39"/>
      <c r="C7" s="12"/>
      <c r="D7" s="10"/>
      <c r="E7" s="11"/>
      <c r="F7" s="10">
        <f t="shared" si="0"/>
        <v>0</v>
      </c>
    </row>
    <row r="8" spans="1:6" s="2" customFormat="1" x14ac:dyDescent="0.15">
      <c r="A8" s="4">
        <v>46085</v>
      </c>
      <c r="B8" s="39"/>
      <c r="C8" s="12"/>
      <c r="D8" s="10"/>
      <c r="E8" s="11"/>
      <c r="F8" s="10">
        <f t="shared" si="0"/>
        <v>0</v>
      </c>
    </row>
    <row r="9" spans="1:6" x14ac:dyDescent="0.15">
      <c r="A9" s="4">
        <v>46086</v>
      </c>
      <c r="B9" s="39"/>
      <c r="C9" s="12"/>
      <c r="D9" s="10"/>
      <c r="E9" s="11"/>
      <c r="F9" s="10">
        <f t="shared" si="0"/>
        <v>0</v>
      </c>
    </row>
    <row r="10" spans="1:6" x14ac:dyDescent="0.15">
      <c r="A10" s="4">
        <v>46087</v>
      </c>
      <c r="B10" s="39"/>
      <c r="C10" s="12"/>
      <c r="D10" s="10"/>
      <c r="E10" s="11"/>
      <c r="F10" s="10">
        <f t="shared" si="0"/>
        <v>0</v>
      </c>
    </row>
    <row r="11" spans="1:6" x14ac:dyDescent="0.15">
      <c r="A11" s="4">
        <v>46088</v>
      </c>
      <c r="B11" s="39"/>
      <c r="C11" s="12"/>
      <c r="D11" s="10"/>
      <c r="E11" s="11"/>
      <c r="F11" s="10">
        <f t="shared" si="0"/>
        <v>0</v>
      </c>
    </row>
    <row r="12" spans="1:6" x14ac:dyDescent="0.15">
      <c r="A12" s="4">
        <v>46089</v>
      </c>
      <c r="B12" s="39"/>
      <c r="C12" s="12"/>
      <c r="D12" s="10"/>
      <c r="E12" s="11"/>
      <c r="F12" s="10">
        <f t="shared" si="0"/>
        <v>0</v>
      </c>
    </row>
    <row r="13" spans="1:6" x14ac:dyDescent="0.15">
      <c r="A13" s="4">
        <v>46090</v>
      </c>
      <c r="B13" s="39"/>
      <c r="C13" s="12"/>
      <c r="D13" s="10"/>
      <c r="E13" s="11"/>
      <c r="F13" s="10">
        <f t="shared" si="0"/>
        <v>0</v>
      </c>
    </row>
    <row r="14" spans="1:6" x14ac:dyDescent="0.15">
      <c r="A14" s="4">
        <v>46091</v>
      </c>
      <c r="B14" s="39"/>
      <c r="C14" s="12"/>
      <c r="D14" s="10"/>
      <c r="E14" s="11"/>
      <c r="F14" s="10">
        <f t="shared" si="0"/>
        <v>0</v>
      </c>
    </row>
    <row r="15" spans="1:6" x14ac:dyDescent="0.15">
      <c r="A15" s="4">
        <v>46092</v>
      </c>
      <c r="B15" s="39"/>
      <c r="C15" s="12"/>
      <c r="D15" s="10"/>
      <c r="E15" s="11"/>
      <c r="F15" s="10">
        <f t="shared" si="0"/>
        <v>0</v>
      </c>
    </row>
    <row r="16" spans="1:6" x14ac:dyDescent="0.15">
      <c r="A16" s="4">
        <v>46093</v>
      </c>
      <c r="B16" s="39"/>
      <c r="C16" s="12"/>
      <c r="D16" s="10"/>
      <c r="E16" s="11"/>
      <c r="F16" s="10">
        <f t="shared" si="0"/>
        <v>0</v>
      </c>
    </row>
    <row r="17" spans="1:6" x14ac:dyDescent="0.15">
      <c r="A17" s="4">
        <v>46094</v>
      </c>
      <c r="B17" s="39"/>
      <c r="C17" s="12"/>
      <c r="D17" s="10"/>
      <c r="E17" s="11"/>
      <c r="F17" s="10">
        <f t="shared" si="0"/>
        <v>0</v>
      </c>
    </row>
    <row r="18" spans="1:6" x14ac:dyDescent="0.15">
      <c r="A18" s="4">
        <v>46095</v>
      </c>
      <c r="B18" s="39"/>
      <c r="C18" s="12"/>
      <c r="D18" s="10"/>
      <c r="E18" s="11"/>
      <c r="F18" s="10">
        <f t="shared" si="0"/>
        <v>0</v>
      </c>
    </row>
    <row r="19" spans="1:6" x14ac:dyDescent="0.15">
      <c r="A19" s="4">
        <v>46096</v>
      </c>
      <c r="B19" s="39"/>
      <c r="C19" s="12"/>
      <c r="D19" s="10"/>
      <c r="E19" s="11"/>
      <c r="F19" s="10">
        <f t="shared" si="0"/>
        <v>0</v>
      </c>
    </row>
    <row r="20" spans="1:6" x14ac:dyDescent="0.15">
      <c r="A20" s="4">
        <v>46097</v>
      </c>
      <c r="B20" s="39"/>
      <c r="C20" s="12"/>
      <c r="D20" s="10"/>
      <c r="E20" s="11"/>
      <c r="F20" s="10">
        <f t="shared" si="0"/>
        <v>0</v>
      </c>
    </row>
    <row r="21" spans="1:6" x14ac:dyDescent="0.15">
      <c r="A21" s="4">
        <v>46098</v>
      </c>
      <c r="B21" s="39"/>
      <c r="C21" s="12"/>
      <c r="D21" s="10"/>
      <c r="E21" s="11"/>
      <c r="F21" s="10">
        <f t="shared" si="0"/>
        <v>0</v>
      </c>
    </row>
    <row r="22" spans="1:6" x14ac:dyDescent="0.15">
      <c r="A22" s="4">
        <v>46099</v>
      </c>
      <c r="B22" s="39"/>
      <c r="C22" s="12"/>
      <c r="D22" s="10"/>
      <c r="E22" s="11"/>
      <c r="F22" s="10">
        <f t="shared" si="0"/>
        <v>0</v>
      </c>
    </row>
    <row r="23" spans="1:6" x14ac:dyDescent="0.15">
      <c r="A23" s="4">
        <v>46100</v>
      </c>
      <c r="B23" s="39"/>
      <c r="C23" s="12"/>
      <c r="D23" s="10"/>
      <c r="E23" s="11"/>
      <c r="F23" s="10">
        <f t="shared" si="0"/>
        <v>0</v>
      </c>
    </row>
    <row r="24" spans="1:6" x14ac:dyDescent="0.15">
      <c r="A24" s="4">
        <v>46101</v>
      </c>
      <c r="B24" s="39"/>
      <c r="C24" s="12"/>
      <c r="D24" s="10"/>
      <c r="E24" s="11"/>
      <c r="F24" s="10">
        <f t="shared" si="0"/>
        <v>0</v>
      </c>
    </row>
    <row r="25" spans="1:6" x14ac:dyDescent="0.15">
      <c r="A25" s="4">
        <v>46102</v>
      </c>
      <c r="B25" s="39"/>
      <c r="C25" s="12"/>
      <c r="D25" s="10"/>
      <c r="E25" s="11"/>
      <c r="F25" s="10">
        <f t="shared" si="0"/>
        <v>0</v>
      </c>
    </row>
    <row r="26" spans="1:6" x14ac:dyDescent="0.15">
      <c r="A26" s="4">
        <v>46103</v>
      </c>
      <c r="B26" s="39"/>
      <c r="C26" s="12"/>
      <c r="D26" s="10"/>
      <c r="E26" s="11"/>
      <c r="F26" s="10">
        <f t="shared" si="0"/>
        <v>0</v>
      </c>
    </row>
    <row r="27" spans="1:6" x14ac:dyDescent="0.15">
      <c r="A27" s="4">
        <v>46104</v>
      </c>
      <c r="B27" s="39"/>
      <c r="C27" s="12"/>
      <c r="D27" s="10"/>
      <c r="E27" s="11"/>
      <c r="F27" s="10">
        <f t="shared" si="0"/>
        <v>0</v>
      </c>
    </row>
    <row r="28" spans="1:6" x14ac:dyDescent="0.15">
      <c r="A28" s="4">
        <v>46105</v>
      </c>
      <c r="B28" s="40"/>
      <c r="C28" s="12"/>
      <c r="D28" s="10"/>
      <c r="E28" s="11"/>
      <c r="F28" s="10">
        <f t="shared" si="0"/>
        <v>0</v>
      </c>
    </row>
    <row r="29" spans="1:6" x14ac:dyDescent="0.15">
      <c r="A29" s="4">
        <v>46106</v>
      </c>
      <c r="B29" s="40"/>
      <c r="C29" s="12"/>
      <c r="D29" s="10"/>
      <c r="E29" s="11"/>
      <c r="F29" s="10">
        <f t="shared" si="0"/>
        <v>0</v>
      </c>
    </row>
    <row r="30" spans="1:6" x14ac:dyDescent="0.15">
      <c r="A30" s="4">
        <v>46107</v>
      </c>
      <c r="B30" s="40"/>
      <c r="C30" s="12"/>
      <c r="D30" s="10"/>
      <c r="E30" s="11"/>
      <c r="F30" s="10">
        <f t="shared" si="0"/>
        <v>0</v>
      </c>
    </row>
    <row r="31" spans="1:6" x14ac:dyDescent="0.15">
      <c r="A31" s="4">
        <v>46108</v>
      </c>
      <c r="B31" s="40"/>
      <c r="C31" s="12"/>
      <c r="D31" s="10"/>
      <c r="E31" s="11"/>
      <c r="F31" s="10">
        <f t="shared" si="0"/>
        <v>0</v>
      </c>
    </row>
    <row r="32" spans="1:6" x14ac:dyDescent="0.15">
      <c r="A32" s="4">
        <v>46109</v>
      </c>
      <c r="B32" s="40"/>
      <c r="C32" s="12"/>
      <c r="D32" s="10"/>
      <c r="E32" s="11"/>
      <c r="F32" s="10">
        <f t="shared" si="0"/>
        <v>0</v>
      </c>
    </row>
    <row r="33" spans="1:7" x14ac:dyDescent="0.15">
      <c r="A33" s="4">
        <v>46110</v>
      </c>
      <c r="B33" s="40"/>
      <c r="C33" s="12"/>
      <c r="D33" s="10"/>
      <c r="E33" s="11"/>
      <c r="F33" s="10">
        <f t="shared" si="0"/>
        <v>0</v>
      </c>
    </row>
    <row r="34" spans="1:7" x14ac:dyDescent="0.15">
      <c r="A34" s="4">
        <v>46111</v>
      </c>
      <c r="B34" s="40"/>
      <c r="C34" s="12"/>
      <c r="D34" s="10"/>
      <c r="E34" s="11"/>
      <c r="F34" s="10">
        <f t="shared" si="0"/>
        <v>0</v>
      </c>
    </row>
    <row r="35" spans="1:7" x14ac:dyDescent="0.15">
      <c r="A35" s="4">
        <v>46112</v>
      </c>
      <c r="B35" s="40"/>
      <c r="C35" s="12"/>
      <c r="D35" s="10"/>
      <c r="E35" s="11"/>
      <c r="F35" s="10">
        <f>IF(COUNTIF(C35,"*ENEOS*")=1,ROUNDDOWN(D35*E35,0),ROUND(D35*E35,0))</f>
        <v>0</v>
      </c>
    </row>
    <row r="37" spans="1:7" ht="14.25" thickBot="1" x14ac:dyDescent="0.2">
      <c r="D37" s="13" t="s">
        <v>21</v>
      </c>
      <c r="E37" s="16" t="s">
        <v>2</v>
      </c>
      <c r="F37" s="16" t="s">
        <v>4</v>
      </c>
    </row>
    <row r="38" spans="1:7" ht="14.25" thickBot="1" x14ac:dyDescent="0.2">
      <c r="E38" s="15">
        <f>SUM(E5:E35)</f>
        <v>0</v>
      </c>
      <c r="F38" s="14">
        <f>SUM(F5:F35)</f>
        <v>0</v>
      </c>
    </row>
    <row r="41" spans="1:7" x14ac:dyDescent="0.15">
      <c r="G41" t="s">
        <v>9</v>
      </c>
    </row>
    <row r="42" spans="1:7" x14ac:dyDescent="0.15">
      <c r="G42" t="s">
        <v>11</v>
      </c>
    </row>
    <row r="43" spans="1:7" x14ac:dyDescent="0.15">
      <c r="G43" t="s">
        <v>37</v>
      </c>
    </row>
    <row r="44" spans="1:7" x14ac:dyDescent="0.15">
      <c r="G44" t="s">
        <v>10</v>
      </c>
    </row>
    <row r="45" spans="1:7" x14ac:dyDescent="0.15">
      <c r="G45" t="s">
        <v>12</v>
      </c>
    </row>
    <row r="46" spans="1:7" x14ac:dyDescent="0.15">
      <c r="G46" t="s">
        <v>13</v>
      </c>
    </row>
  </sheetData>
  <phoneticPr fontId="2"/>
  <dataValidations count="1">
    <dataValidation type="list" allowBlank="1" showInputMessage="1" showErrorMessage="1" sqref="C5:C35" xr:uid="{00000000-0002-0000-0D00-000000000000}">
      <formula1>$G$40:$G$46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★交付請求額の計算</vt:lpstr>
      <vt:lpstr>作成例</vt:lpstr>
      <vt:lpstr>R8年4月</vt:lpstr>
      <vt:lpstr>R8年5月</vt:lpstr>
      <vt:lpstr>R8年6月</vt:lpstr>
      <vt:lpstr>R8年7月</vt:lpstr>
      <vt:lpstr>R8年8月</vt:lpstr>
      <vt:lpstr>R8年9月</vt:lpstr>
      <vt:lpstr>R8年10月</vt:lpstr>
      <vt:lpstr>R8年11月</vt:lpstr>
      <vt:lpstr>R8年12月</vt:lpstr>
      <vt:lpstr>R9年1月</vt:lpstr>
      <vt:lpstr>R9年2月</vt:lpstr>
      <vt:lpstr>R9年3月</vt:lpstr>
      <vt:lpstr>'R8年10月'!Print_Area</vt:lpstr>
      <vt:lpstr>'R8年11月'!Print_Area</vt:lpstr>
      <vt:lpstr>'R8年12月'!Print_Area</vt:lpstr>
      <vt:lpstr>'R8年4月'!Print_Area</vt:lpstr>
      <vt:lpstr>'R8年5月'!Print_Area</vt:lpstr>
      <vt:lpstr>'R8年6月'!Print_Area</vt:lpstr>
      <vt:lpstr>'R8年7月'!Print_Area</vt:lpstr>
      <vt:lpstr>'R8年8月'!Print_Area</vt:lpstr>
      <vt:lpstr>'R8年9月'!Print_Area</vt:lpstr>
      <vt:lpstr>'R9年1月'!Print_Area</vt:lpstr>
      <vt:lpstr>'R9年2月'!Print_Area</vt:lpstr>
      <vt:lpstr>'R9年3月'!Print_Area</vt:lpstr>
      <vt:lpstr>作成例!Print_Area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溝口　曜</cp:lastModifiedBy>
  <cp:lastPrinted>2024-04-22T06:06:41Z</cp:lastPrinted>
  <dcterms:created xsi:type="dcterms:W3CDTF">2024-03-12T04:02:12Z</dcterms:created>
  <dcterms:modified xsi:type="dcterms:W3CDTF">2026-04-23T11:34:05Z</dcterms:modified>
</cp:coreProperties>
</file>